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5 ANUAL\"/>
    </mc:Choice>
  </mc:AlternateContent>
  <bookViews>
    <workbookView xWindow="120" yWindow="105" windowWidth="15600" windowHeight="7995"/>
  </bookViews>
  <sheets>
    <sheet name="EAI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E38" i="4" l="1"/>
  <c r="D38" i="4" s="1"/>
  <c r="E18" i="4"/>
  <c r="H38" i="4" l="1"/>
  <c r="H37" i="4"/>
  <c r="G21" i="4"/>
  <c r="C18" i="4"/>
  <c r="C17" i="4"/>
  <c r="D17" i="4" s="1"/>
  <c r="F17" i="4"/>
  <c r="F48" i="4"/>
  <c r="G48" i="4"/>
  <c r="E48" i="4"/>
  <c r="D48" i="4"/>
  <c r="C48" i="4"/>
  <c r="H48" i="4" l="1"/>
  <c r="E21" i="4"/>
  <c r="C21" i="4"/>
  <c r="H17" i="4"/>
  <c r="H18" i="4"/>
  <c r="D18" i="4"/>
  <c r="D21" i="4" s="1"/>
  <c r="H21" i="4" l="1"/>
  <c r="F21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<sst xmlns="http://schemas.openxmlformats.org/spreadsheetml/2006/main" count="72" uniqueCount="39">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</sst>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4%20CUARTO%20TRIMESTRE/0312_EA_1802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0">
          <cell r="C10">
            <v>3000000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 refreshError="1">
        <row r="14">
          <cell r="C14">
            <v>3200000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D8">
            <v>6554704.0799999991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100" workbookViewId="0">
      <selection activeCell="L5" sqref="L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f>+'[1]FORMATO PRESUPUESTO VS EJERCIDO'!$C$10</f>
        <v>3000000</v>
      </c>
      <c r="D17" s="31">
        <f>+E17-C17</f>
        <v>200000</v>
      </c>
      <c r="E17" s="31">
        <v>3200000</v>
      </c>
      <c r="F17" s="31">
        <f>+[2]EA!$C$14</f>
        <v>3200000</v>
      </c>
      <c r="G17" s="31">
        <v>3200000</v>
      </c>
      <c r="H17" s="31">
        <f>+G17-C17</f>
        <v>200000</v>
      </c>
    </row>
    <row r="18" spans="1:8" x14ac:dyDescent="0.2">
      <c r="A18" s="2" t="s">
        <v>11</v>
      </c>
      <c r="C18" s="31">
        <f>+'[1]FORMATO PRESUPUESTO VS EJERCIDO'!$C$8</f>
        <v>6554704.0799999991</v>
      </c>
      <c r="D18" s="31">
        <f>+E18-C18</f>
        <v>0</v>
      </c>
      <c r="E18" s="31">
        <f>+'[3]FORMATO PRESUPUESTO VS EJERCIDO'!$D$8</f>
        <v>6554704.0799999991</v>
      </c>
      <c r="F18" s="31">
        <v>6554704.0799999991</v>
      </c>
      <c r="G18" s="31">
        <v>6554704.0799999991</v>
      </c>
      <c r="H18" s="31">
        <f>+G18-C18</f>
        <v>0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H21" si="0">+C18+C17</f>
        <v>9554704.0799999982</v>
      </c>
      <c r="D21" s="19">
        <f t="shared" si="0"/>
        <v>200000</v>
      </c>
      <c r="E21" s="19">
        <f t="shared" si="0"/>
        <v>9754704.0799999982</v>
      </c>
      <c r="F21" s="19">
        <f t="shared" si="0"/>
        <v>9754704.0799999982</v>
      </c>
      <c r="G21" s="19">
        <f t="shared" si="0"/>
        <v>9754704.0799999982</v>
      </c>
      <c r="H21" s="19">
        <f t="shared" si="0"/>
        <v>200000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3000000</v>
      </c>
      <c r="D37" s="33">
        <v>0</v>
      </c>
      <c r="E37" s="33">
        <v>3000000</v>
      </c>
      <c r="F37" s="33">
        <v>3200000</v>
      </c>
      <c r="G37" s="33">
        <v>3200000</v>
      </c>
      <c r="H37" s="33">
        <f>+G37-C37</f>
        <v>200000</v>
      </c>
    </row>
    <row r="38" spans="1:8" x14ac:dyDescent="0.2">
      <c r="A38" s="23"/>
      <c r="B38" s="24" t="s">
        <v>11</v>
      </c>
      <c r="C38" s="33">
        <v>6554704.0799999991</v>
      </c>
      <c r="D38" s="33">
        <f>+E38-C38</f>
        <v>0</v>
      </c>
      <c r="E38" s="33">
        <f>+'[3]FORMATO PRESUPUESTO VS EJERCIDO'!$D$8</f>
        <v>6554704.0799999991</v>
      </c>
      <c r="F38" s="33">
        <v>6554704.0799999991</v>
      </c>
      <c r="G38" s="33">
        <v>6554704.0799999991</v>
      </c>
      <c r="H38" s="33">
        <f>+G38-C38</f>
        <v>0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0</v>
      </c>
      <c r="E48" s="19">
        <f t="shared" si="1"/>
        <v>9554704.0799999982</v>
      </c>
      <c r="F48" s="19">
        <f>+F38+F37</f>
        <v>9754704.0799999982</v>
      </c>
      <c r="G48" s="19">
        <f t="shared" si="1"/>
        <v>9754704.0799999982</v>
      </c>
      <c r="H48" s="19">
        <f>+H38+H37</f>
        <v>200000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33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34</v>
      </c>
      <c r="C54" s="45"/>
      <c r="D54" s="46"/>
      <c r="E54" s="46"/>
      <c r="F54" s="46" t="s">
        <v>35</v>
      </c>
    </row>
    <row r="55" spans="1:8" ht="45" x14ac:dyDescent="0.2">
      <c r="B55" s="45" t="s">
        <v>36</v>
      </c>
      <c r="C55" s="45"/>
      <c r="D55" s="46"/>
      <c r="E55" s="46"/>
      <c r="F55" s="47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ignoredErrors>
    <ignoredError sqref="C4:H4 C25:G25" numberStoredAsText="1"/>
    <ignoredError sqref="C5:H8 C10:H11 D9:H9 D12:H12 C13:H14 C48:E48 G48 H37:H38 E20:F20 E19:F19 G19:H19 C19:D19 C16:H16 C18 C21:H21 C20:D20 G20:H20 C17 H18 H17 F17 D17 D18 E17 E1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2019-02-14T16:48:50Z</cp:lastPrinted>
  <dcterms:created xsi:type="dcterms:W3CDTF">2012-12-11T20:48:19Z</dcterms:created>
  <dcterms:modified xsi:type="dcterms:W3CDTF">2019-02-14T16:49:50Z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